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bernad\Desktop\Albi\"/>
    </mc:Choice>
  </mc:AlternateContent>
  <xr:revisionPtr revIDLastSave="0" documentId="8_{1B3D227D-B168-4E63-932C-C43E7D458FA1}" xr6:coauthVersionLast="47" xr6:coauthVersionMax="47" xr10:uidLastSave="{00000000-0000-0000-0000-000000000000}"/>
  <bookViews>
    <workbookView xWindow="-108" yWindow="-108" windowWidth="23256" windowHeight="12456" xr2:uid="{AF39055E-4E00-4075-8CAC-79BF8ADF535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9" i="1" l="1" a="1"/>
  <c r="D39" i="1" s="1"/>
  <c r="C39" i="1" a="1"/>
  <c r="C39" i="1" s="1"/>
  <c r="B39" i="1" a="1"/>
  <c r="B39" i="1" s="1"/>
  <c r="F39" i="1" s="1" a="1"/>
  <c r="F39" i="1" s="1"/>
  <c r="F36" i="1" a="1"/>
  <c r="F36" i="1" s="1"/>
  <c r="F35" i="1" a="1"/>
  <c r="F35" i="1" s="1"/>
  <c r="F34" i="1" a="1"/>
  <c r="F34" i="1" s="1"/>
  <c r="F33" i="1" a="1"/>
  <c r="F33" i="1" s="1"/>
  <c r="F30" i="1" a="1"/>
  <c r="F30" i="1" s="1"/>
  <c r="F29" i="1" a="1"/>
  <c r="F29" i="1" s="1"/>
  <c r="F28" i="1" a="1"/>
  <c r="F28" i="1" s="1"/>
  <c r="F27" i="1" a="1"/>
  <c r="F27" i="1" s="1"/>
  <c r="F26" i="1" a="1"/>
  <c r="F26" i="1" s="1"/>
  <c r="F23" i="1" a="1"/>
  <c r="F23" i="1" s="1"/>
  <c r="F22" i="1" a="1"/>
  <c r="F22" i="1" s="1"/>
  <c r="F21" i="1" a="1"/>
  <c r="F21" i="1" s="1"/>
  <c r="F20" i="1" a="1"/>
  <c r="F20" i="1" s="1"/>
  <c r="F19" i="1" a="1"/>
  <c r="F19" i="1" s="1"/>
  <c r="F18" i="1" a="1"/>
  <c r="F18" i="1" s="1"/>
  <c r="F15" i="1" a="1"/>
  <c r="F15" i="1" s="1"/>
  <c r="F14" i="1" a="1"/>
  <c r="F14" i="1" s="1"/>
  <c r="F13" i="1" a="1"/>
  <c r="F13" i="1" s="1"/>
  <c r="F12" i="1" a="1"/>
  <c r="F12" i="1" s="1"/>
  <c r="F11" i="1" a="1"/>
  <c r="F11" i="1" s="1"/>
  <c r="F10" i="1" a="1"/>
  <c r="F10" i="1" s="1"/>
  <c r="F9" i="1" a="1"/>
  <c r="F9" i="1" s="1"/>
  <c r="F8" i="1" a="1"/>
  <c r="F8" i="1" s="1"/>
  <c r="F7" i="1" a="1"/>
  <c r="F7" i="1" s="1"/>
  <c r="F6" i="1" a="1"/>
  <c r="F6" i="1" s="1"/>
  <c r="F5" i="1" a="1"/>
  <c r="F5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<sst xmlns="http://schemas.openxmlformats.org/spreadsheetml/2006/main" count="47" uniqueCount="46">
  <si>
    <t>PROPOSITION COLLECTEAM</t>
  </si>
  <si>
    <t>MON CONTRAT
ACTUEL</t>
  </si>
  <si>
    <t>COMPARAISON 
AVEC</t>
  </si>
  <si>
    <t>INSTRUCTIONS</t>
  </si>
  <si>
    <t>Modifier la formule retenue avec le
menu déroulant de la cellule B2</t>
  </si>
  <si>
    <t>SOCLE</t>
  </si>
  <si>
    <t>RENFORT 1</t>
  </si>
  <si>
    <t>RENFORT 2</t>
  </si>
  <si>
    <t xml:space="preserve">Saisir vos garanties
ci-dessous </t>
  </si>
  <si>
    <t>Modifier la colonne de comparaison avec 
le menu déroulant de la cellule F2</t>
  </si>
  <si>
    <t>ACTES COURANTS</t>
  </si>
  <si>
    <t>(Cliquer sur la cellule et utiliser le menu contextuel)</t>
  </si>
  <si>
    <t>Consultation Généraliste / OPTAM</t>
  </si>
  <si>
    <t>Consultation Généraliste / Non OPTAM</t>
  </si>
  <si>
    <t>C onsultations / visites spécialistes / OPTAM</t>
  </si>
  <si>
    <t>C onsultations / visites spécialistes / NON OPTAM</t>
  </si>
  <si>
    <t>Petite chirurgie et actes techniques médicaux / OPTAM</t>
  </si>
  <si>
    <t>Petite chirurgie et actes techniques médicaux / NON OPTAM</t>
  </si>
  <si>
    <t>Imagerie médicale / radiologie OPTAM</t>
  </si>
  <si>
    <t xml:space="preserve">Imagerie médicale / radiologie NON OPTAM </t>
  </si>
  <si>
    <t>Analyses médicales en laboratoire / examens</t>
  </si>
  <si>
    <t>Honoraires paramédicaux (auxiliaires médicaux</t>
  </si>
  <si>
    <t>Médicaments remboursés</t>
  </si>
  <si>
    <t>HOSPITALISATION</t>
  </si>
  <si>
    <t xml:space="preserve">Soins et frais de séjour hospitaliers </t>
  </si>
  <si>
    <t>Honoraires médicaux / actes chirurgicaux OPTAM C O</t>
  </si>
  <si>
    <t>Honoraires médicaux / actes chirurgicaux NON OPTAM C O</t>
  </si>
  <si>
    <t>Forfait hospitalier journalier, forfait actes lourds, forfait patient urgences</t>
  </si>
  <si>
    <t>Chambre particulière (hors psychatrie) - Par nuit et par bénéficiaire</t>
  </si>
  <si>
    <t xml:space="preserve">Chambre ambulatoire (par jour) </t>
  </si>
  <si>
    <t>DENTAIRE</t>
  </si>
  <si>
    <t>Prthèses dentaires non remboursées par la sécurité sociale - par an</t>
  </si>
  <si>
    <t>Orthodontie remboursée par la Sécurité sociale</t>
  </si>
  <si>
    <t>Orthodontie non remboursée par la Sécurité sociale - Forfait par an et par bénéficiaire</t>
  </si>
  <si>
    <t xml:space="preserve">Parodontologie non remboursée - par an </t>
  </si>
  <si>
    <t xml:space="preserve">Implantologie (par an) </t>
  </si>
  <si>
    <t>OPTIQUE</t>
  </si>
  <si>
    <t>Monture</t>
  </si>
  <si>
    <t>Verre simple - Forfait par verre</t>
  </si>
  <si>
    <t>Collecteam est plus avantageux</t>
  </si>
  <si>
    <t>Verre complexe- Forfait par verre</t>
  </si>
  <si>
    <t>Niveau de garantie identique</t>
  </si>
  <si>
    <t>Verre très complexe - Forfait par verre</t>
  </si>
  <si>
    <t>Collecteam est moins avantageux</t>
  </si>
  <si>
    <t>PRIX DU CONTRAT (En euros)</t>
  </si>
  <si>
    <t>ISOLE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</si>
</sst>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99"/>
        <bgColor indexed="64"/>
      </patternFill>
    </fill>
  </fills>
  <borders count="35">
    <border>
      <left/>
      <right/>
      <top/>
      <bottom/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double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double">
        <color auto="1"/>
      </right>
      <top style="thin">
        <color auto="1"/>
      </top>
      <bottom style="dashed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dashed">
        <color auto="1"/>
      </bottom>
      <diagonal/>
    </border>
    <border>
      <left style="double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ouble">
        <color auto="1"/>
      </right>
      <top style="dashed">
        <color auto="1"/>
      </top>
      <bottom style="dashed">
        <color auto="1"/>
      </bottom>
      <diagonal/>
    </border>
    <border>
      <left style="double">
        <color auto="1"/>
      </left>
      <right style="double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double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double">
        <color auto="1"/>
      </right>
      <top style="dashed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2">
    <xf numFmtId="0" fontId="0" fillId="0" borderId="0" xfId="0"/>
    <xf numFmtId="0" fontId="6" fillId="2" borderId="4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0" fontId="4" fillId="4" borderId="13" xfId="0" applyFont="1" applyFill="1" applyBorder="1"/>
    <xf numFmtId="9" fontId="0" fillId="4" borderId="2" xfId="0" applyNumberForma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9" fontId="0" fillId="4" borderId="2" xfId="1" applyFont="1" applyFill="1" applyBorder="1" applyAlignment="1">
      <alignment horizontal="center"/>
    </xf>
    <xf numFmtId="9" fontId="0" fillId="4" borderId="11" xfId="0" applyNumberForma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0" fillId="5" borderId="14" xfId="0" applyFill="1" applyBorder="1"/>
    <xf numFmtId="9" fontId="0" fillId="5" borderId="15" xfId="0" applyNumberFormat="1" applyFill="1" applyBorder="1" applyAlignment="1">
      <alignment horizontal="center"/>
    </xf>
    <xf numFmtId="9" fontId="0" fillId="5" borderId="16" xfId="0" applyNumberFormat="1" applyFill="1" applyBorder="1" applyAlignment="1">
      <alignment horizontal="center"/>
    </xf>
    <xf numFmtId="9" fontId="0" fillId="5" borderId="17" xfId="0" applyNumberFormat="1" applyFill="1" applyBorder="1" applyAlignment="1">
      <alignment horizontal="center"/>
    </xf>
    <xf numFmtId="9" fontId="0" fillId="5" borderId="18" xfId="1" applyFont="1" applyFill="1" applyBorder="1" applyAlignment="1">
      <alignment horizontal="center"/>
    </xf>
    <xf numFmtId="9" fontId="0" fillId="0" borderId="11" xfId="1" applyFont="1" applyFill="1" applyBorder="1" applyAlignment="1">
      <alignment horizontal="center"/>
    </xf>
    <xf numFmtId="0" fontId="0" fillId="5" borderId="19" xfId="0" applyFill="1" applyBorder="1"/>
    <xf numFmtId="9" fontId="0" fillId="5" borderId="20" xfId="0" applyNumberFormat="1" applyFill="1" applyBorder="1" applyAlignment="1">
      <alignment horizontal="center"/>
    </xf>
    <xf numFmtId="9" fontId="0" fillId="5" borderId="21" xfId="0" applyNumberFormat="1" applyFill="1" applyBorder="1" applyAlignment="1">
      <alignment horizontal="center"/>
    </xf>
    <xf numFmtId="9" fontId="0" fillId="5" borderId="22" xfId="0" applyNumberFormat="1" applyFill="1" applyBorder="1" applyAlignment="1">
      <alignment horizontal="center"/>
    </xf>
    <xf numFmtId="9" fontId="0" fillId="5" borderId="23" xfId="1" applyFont="1" applyFill="1" applyBorder="1" applyAlignment="1">
      <alignment horizontal="center"/>
    </xf>
    <xf numFmtId="0" fontId="0" fillId="5" borderId="24" xfId="0" applyFill="1" applyBorder="1"/>
    <xf numFmtId="9" fontId="0" fillId="5" borderId="25" xfId="0" applyNumberFormat="1" applyFill="1" applyBorder="1" applyAlignment="1">
      <alignment horizontal="center"/>
    </xf>
    <xf numFmtId="9" fontId="0" fillId="5" borderId="26" xfId="0" applyNumberFormat="1" applyFill="1" applyBorder="1" applyAlignment="1">
      <alignment horizontal="center"/>
    </xf>
    <xf numFmtId="9" fontId="0" fillId="5" borderId="27" xfId="0" applyNumberFormat="1" applyFill="1" applyBorder="1" applyAlignment="1">
      <alignment horizontal="center"/>
    </xf>
    <xf numFmtId="9" fontId="0" fillId="5" borderId="28" xfId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6" borderId="13" xfId="0" applyFont="1" applyFill="1" applyBorder="1"/>
    <xf numFmtId="0" fontId="0" fillId="6" borderId="2" xfId="0" applyFill="1" applyBorder="1" applyAlignment="1">
      <alignment horizontal="center"/>
    </xf>
    <xf numFmtId="9" fontId="0" fillId="6" borderId="11" xfId="1" applyFont="1" applyFill="1" applyBorder="1" applyAlignment="1">
      <alignment horizontal="center"/>
    </xf>
    <xf numFmtId="0" fontId="0" fillId="7" borderId="14" xfId="0" applyFill="1" applyBorder="1"/>
    <xf numFmtId="9" fontId="0" fillId="7" borderId="15" xfId="0" applyNumberFormat="1" applyFill="1" applyBorder="1" applyAlignment="1">
      <alignment horizontal="center"/>
    </xf>
    <xf numFmtId="9" fontId="0" fillId="7" borderId="16" xfId="0" applyNumberFormat="1" applyFill="1" applyBorder="1" applyAlignment="1">
      <alignment horizontal="center"/>
    </xf>
    <xf numFmtId="9" fontId="0" fillId="7" borderId="17" xfId="0" applyNumberFormat="1" applyFill="1" applyBorder="1" applyAlignment="1">
      <alignment horizontal="center"/>
    </xf>
    <xf numFmtId="9" fontId="0" fillId="7" borderId="18" xfId="1" applyFont="1" applyFill="1" applyBorder="1" applyAlignment="1">
      <alignment horizontal="center"/>
    </xf>
    <xf numFmtId="0" fontId="0" fillId="7" borderId="19" xfId="0" applyFill="1" applyBorder="1"/>
    <xf numFmtId="9" fontId="0" fillId="7" borderId="20" xfId="0" applyNumberFormat="1" applyFill="1" applyBorder="1" applyAlignment="1">
      <alignment horizontal="center"/>
    </xf>
    <xf numFmtId="9" fontId="0" fillId="7" borderId="21" xfId="0" applyNumberFormat="1" applyFill="1" applyBorder="1" applyAlignment="1">
      <alignment horizontal="center"/>
    </xf>
    <xf numFmtId="9" fontId="0" fillId="7" borderId="22" xfId="0" applyNumberFormat="1" applyFill="1" applyBorder="1" applyAlignment="1">
      <alignment horizontal="center"/>
    </xf>
    <xf numFmtId="9" fontId="0" fillId="7" borderId="23" xfId="1" applyFont="1" applyFill="1" applyBorder="1" applyAlignment="1">
      <alignment horizontal="center"/>
    </xf>
    <xf numFmtId="0" fontId="0" fillId="7" borderId="20" xfId="0" applyFill="1" applyBorder="1" applyAlignment="1">
      <alignment horizontal="center"/>
    </xf>
    <xf numFmtId="0" fontId="0" fillId="7" borderId="21" xfId="0" applyFill="1" applyBorder="1" applyAlignment="1">
      <alignment horizontal="center"/>
    </xf>
    <xf numFmtId="0" fontId="0" fillId="7" borderId="22" xfId="0" applyFill="1" applyBorder="1" applyAlignment="1">
      <alignment horizontal="center"/>
    </xf>
    <xf numFmtId="0" fontId="0" fillId="7" borderId="23" xfId="0" applyFill="1" applyBorder="1" applyAlignment="1">
      <alignment horizontal="center"/>
    </xf>
    <xf numFmtId="0" fontId="0" fillId="7" borderId="24" xfId="0" applyFill="1" applyBorder="1"/>
    <xf numFmtId="0" fontId="0" fillId="7" borderId="25" xfId="0" applyFill="1" applyBorder="1" applyAlignment="1">
      <alignment horizontal="center"/>
    </xf>
    <xf numFmtId="0" fontId="0" fillId="7" borderId="26" xfId="0" applyFill="1" applyBorder="1" applyAlignment="1">
      <alignment horizontal="center"/>
    </xf>
    <xf numFmtId="0" fontId="0" fillId="7" borderId="27" xfId="0" applyFill="1" applyBorder="1" applyAlignment="1">
      <alignment horizontal="center"/>
    </xf>
    <xf numFmtId="0" fontId="0" fillId="7" borderId="28" xfId="0" applyFill="1" applyBorder="1" applyAlignment="1">
      <alignment horizontal="center"/>
    </xf>
    <xf numFmtId="0" fontId="4" fillId="8" borderId="13" xfId="0" applyFont="1" applyFill="1" applyBorder="1"/>
    <xf numFmtId="0" fontId="0" fillId="8" borderId="2" xfId="0" applyFill="1" applyBorder="1" applyAlignment="1">
      <alignment horizontal="center"/>
    </xf>
    <xf numFmtId="9" fontId="0" fillId="8" borderId="11" xfId="1" applyFont="1" applyFill="1" applyBorder="1" applyAlignment="1">
      <alignment horizontal="center"/>
    </xf>
    <xf numFmtId="0" fontId="0" fillId="9" borderId="14" xfId="0" applyFill="1" applyBorder="1"/>
    <xf numFmtId="0" fontId="0" fillId="9" borderId="15" xfId="0" applyFill="1" applyBorder="1" applyAlignment="1">
      <alignment horizontal="center"/>
    </xf>
    <xf numFmtId="0" fontId="0" fillId="9" borderId="16" xfId="0" applyFill="1" applyBorder="1" applyAlignment="1">
      <alignment horizontal="center"/>
    </xf>
    <xf numFmtId="0" fontId="0" fillId="9" borderId="17" xfId="0" applyFill="1" applyBorder="1" applyAlignment="1">
      <alignment horizontal="center"/>
    </xf>
    <xf numFmtId="0" fontId="0" fillId="9" borderId="18" xfId="0" applyFill="1" applyBorder="1" applyAlignment="1">
      <alignment horizontal="center"/>
    </xf>
    <xf numFmtId="0" fontId="0" fillId="9" borderId="19" xfId="0" applyFill="1" applyBorder="1"/>
    <xf numFmtId="9" fontId="0" fillId="9" borderId="20" xfId="0" applyNumberFormat="1" applyFill="1" applyBorder="1" applyAlignment="1">
      <alignment horizontal="center"/>
    </xf>
    <xf numFmtId="9" fontId="0" fillId="9" borderId="21" xfId="1" applyFont="1" applyFill="1" applyBorder="1" applyAlignment="1">
      <alignment horizontal="center"/>
    </xf>
    <xf numFmtId="9" fontId="0" fillId="9" borderId="22" xfId="1" applyFont="1" applyFill="1" applyBorder="1" applyAlignment="1">
      <alignment horizontal="center"/>
    </xf>
    <xf numFmtId="9" fontId="0" fillId="9" borderId="23" xfId="1" applyFont="1" applyFill="1" applyBorder="1" applyAlignment="1">
      <alignment horizontal="center"/>
    </xf>
    <xf numFmtId="0" fontId="0" fillId="9" borderId="20" xfId="0" applyFill="1" applyBorder="1" applyAlignment="1">
      <alignment horizontal="center"/>
    </xf>
    <xf numFmtId="0" fontId="0" fillId="9" borderId="21" xfId="0" applyFill="1" applyBorder="1" applyAlignment="1">
      <alignment horizontal="center"/>
    </xf>
    <xf numFmtId="0" fontId="0" fillId="9" borderId="22" xfId="0" applyFill="1" applyBorder="1" applyAlignment="1">
      <alignment horizontal="center"/>
    </xf>
    <xf numFmtId="0" fontId="0" fillId="9" borderId="23" xfId="0" applyFill="1" applyBorder="1" applyAlignment="1">
      <alignment horizontal="center"/>
    </xf>
    <xf numFmtId="0" fontId="0" fillId="9" borderId="24" xfId="0" applyFill="1" applyBorder="1"/>
    <xf numFmtId="0" fontId="0" fillId="9" borderId="25" xfId="0" applyFill="1" applyBorder="1" applyAlignment="1">
      <alignment horizontal="center"/>
    </xf>
    <xf numFmtId="0" fontId="0" fillId="9" borderId="26" xfId="0" applyFill="1" applyBorder="1" applyAlignment="1">
      <alignment horizontal="center"/>
    </xf>
    <xf numFmtId="0" fontId="0" fillId="9" borderId="27" xfId="0" applyFill="1" applyBorder="1" applyAlignment="1">
      <alignment horizontal="center"/>
    </xf>
    <xf numFmtId="0" fontId="0" fillId="9" borderId="28" xfId="0" applyFill="1" applyBorder="1" applyAlignment="1">
      <alignment horizontal="center"/>
    </xf>
    <xf numFmtId="0" fontId="4" fillId="10" borderId="13" xfId="0" applyFont="1" applyFill="1" applyBorder="1"/>
    <xf numFmtId="0" fontId="0" fillId="10" borderId="2" xfId="0" applyFill="1" applyBorder="1" applyAlignment="1">
      <alignment horizontal="center"/>
    </xf>
    <xf numFmtId="9" fontId="0" fillId="10" borderId="11" xfId="1" applyFont="1" applyFill="1" applyBorder="1" applyAlignment="1">
      <alignment horizontal="center"/>
    </xf>
    <xf numFmtId="0" fontId="0" fillId="11" borderId="14" xfId="0" applyFill="1" applyBorder="1"/>
    <xf numFmtId="0" fontId="0" fillId="11" borderId="15" xfId="0" applyFill="1" applyBorder="1" applyAlignment="1">
      <alignment horizontal="center"/>
    </xf>
    <xf numFmtId="0" fontId="0" fillId="11" borderId="16" xfId="0" applyFill="1" applyBorder="1" applyAlignment="1">
      <alignment horizontal="center"/>
    </xf>
    <xf numFmtId="0" fontId="0" fillId="11" borderId="17" xfId="0" applyFill="1" applyBorder="1" applyAlignment="1">
      <alignment horizontal="center"/>
    </xf>
    <xf numFmtId="0" fontId="0" fillId="11" borderId="18" xfId="0" applyFill="1" applyBorder="1" applyAlignment="1">
      <alignment horizontal="center"/>
    </xf>
    <xf numFmtId="0" fontId="0" fillId="11" borderId="19" xfId="0" applyFill="1" applyBorder="1"/>
    <xf numFmtId="0" fontId="0" fillId="11" borderId="20" xfId="0" applyFill="1" applyBorder="1" applyAlignment="1">
      <alignment horizontal="center"/>
    </xf>
    <xf numFmtId="0" fontId="0" fillId="11" borderId="21" xfId="0" applyFill="1" applyBorder="1" applyAlignment="1">
      <alignment horizontal="center"/>
    </xf>
    <xf numFmtId="0" fontId="0" fillId="11" borderId="22" xfId="0" applyFill="1" applyBorder="1" applyAlignment="1">
      <alignment horizontal="center"/>
    </xf>
    <xf numFmtId="0" fontId="0" fillId="11" borderId="23" xfId="0" applyFill="1" applyBorder="1" applyAlignment="1">
      <alignment horizontal="center"/>
    </xf>
    <xf numFmtId="0" fontId="0" fillId="12" borderId="29" xfId="0" applyFill="1" applyBorder="1" applyAlignment="1">
      <alignment horizontal="center"/>
    </xf>
    <xf numFmtId="0" fontId="0" fillId="11" borderId="24" xfId="0" applyFill="1" applyBorder="1"/>
    <xf numFmtId="0" fontId="0" fillId="11" borderId="25" xfId="0" applyFill="1" applyBorder="1" applyAlignment="1">
      <alignment horizontal="center"/>
    </xf>
    <xf numFmtId="0" fontId="0" fillId="11" borderId="26" xfId="0" applyFill="1" applyBorder="1" applyAlignment="1">
      <alignment horizontal="center"/>
    </xf>
    <xf numFmtId="0" fontId="0" fillId="11" borderId="27" xfId="0" applyFill="1" applyBorder="1" applyAlignment="1">
      <alignment horizontal="center"/>
    </xf>
    <xf numFmtId="0" fontId="0" fillId="11" borderId="28" xfId="0" applyFill="1" applyBorder="1" applyAlignment="1">
      <alignment horizontal="center"/>
    </xf>
    <xf numFmtId="0" fontId="0" fillId="10" borderId="29" xfId="0" applyFill="1" applyBorder="1" applyAlignment="1">
      <alignment horizontal="center"/>
    </xf>
    <xf numFmtId="0" fontId="13" fillId="0" borderId="13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0" fillId="6" borderId="29" xfId="0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Normal" xfId="0" builtinId="0"/>
    <cellStyle name="Pourcentage" xfId="1" builtinId="5"/>
  </cellStyles>
  <dxfs count="7">
    <dxf>
      <fill>
        <patternFill>
          <bgColor theme="9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FFFF99"/>
        </patternFill>
      </fill>
    </dxf>
    <dxf>
      <fill>
        <patternFill>
          <bgColor theme="5" tint="0.39994506668294322"/>
        </patternFill>
      </fill>
    </dxf>
    <dxf>
      <fill>
        <patternFill patternType="gray125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1347579</xdr:colOff>
      <xdr:row>2</xdr:row>
      <xdr:rowOff>271010</xdr:rowOff>
    </xdr:from>
    <xdr:to>
      <xdr:col>7</xdr:col>
      <xdr:colOff>73269</xdr:colOff>
      <xdr:row>2</xdr:row>
      <xdr:rowOff>271010</xdr:rowOff>
    </xdr:to>
    <xdr:cxnSp macro="">
      <xdr:nvCxnSpPr>
        <xdr:cNvPr id="2" name="Connecteur droit avec flèch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 flipH="1">
          <a:off x="11453604" y="1385435"/>
          <a:ext cx="583065" cy="0"/>
        </a:xfrm>
        <a:prstGeom prst="straightConnector1">
          <a:avLst/>
        </a:prstGeom>
        <a:ln>
          <a:solidFill>
            <a:schemeClr val="tx1"/>
          </a:solidFill>
          <a:tailEnd type="triangle" w="lg" len="med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679300</xdr:colOff>
      <xdr:row>2</xdr:row>
      <xdr:rowOff>707539</xdr:rowOff>
    </xdr:from>
    <xdr:to>
      <xdr:col>4</xdr:col>
      <xdr:colOff>679300</xdr:colOff>
      <xdr:row>3</xdr:row>
      <xdr:rowOff>176941</xdr:rowOff>
    </xdr:to>
    <xdr:cxnSp macro="">
      <xdr:nvCxnSpPr>
        <xdr:cNvPr id="3" name="Connecteur droit avec flèch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8002120" y="1987699"/>
          <a:ext cx="0" cy="185682"/>
        </a:xfrm>
        <a:prstGeom prst="straightConnector1">
          <a:avLst/>
        </a:prstGeom>
        <a:ln cap="sq" cmpd="sng">
          <a:solidFill>
            <a:schemeClr val="tx1"/>
          </a:solidFill>
          <a:tailEnd type="triangle" w="lg" len="med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85725</xdr:colOff>
      <xdr:row>5</xdr:row>
      <xdr:rowOff>190499</xdr:rowOff>
    </xdr:from>
    <xdr:ext cx="3076575" cy="2009775"/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2049125" y="2181224"/>
          <a:ext cx="3076575" cy="2009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fr-FR" sz="1100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</xdr:colOff>
          <xdr:row>5</xdr:row>
          <xdr:rowOff>182880</xdr:rowOff>
        </xdr:from>
        <xdr:to>
          <xdr:col>7</xdr:col>
          <xdr:colOff>3299460</xdr:colOff>
          <xdr:row>31</xdr:row>
          <xdr:rowOff>152400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3</xdr:col>
      <xdr:colOff>837424</xdr:colOff>
      <xdr:row>1</xdr:row>
      <xdr:rowOff>317932</xdr:rowOff>
    </xdr:from>
    <xdr:to>
      <xdr:col>7</xdr:col>
      <xdr:colOff>142659</xdr:colOff>
      <xdr:row>1</xdr:row>
      <xdr:rowOff>317932</xdr:rowOff>
    </xdr:to>
    <xdr:cxnSp macro="">
      <xdr:nvCxnSpPr>
        <xdr:cNvPr id="5" name="Connecteur droit avec flèch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 flipH="1">
          <a:off x="8219299" y="870382"/>
          <a:ext cx="3886760" cy="0"/>
        </a:xfrm>
        <a:prstGeom prst="straightConnector1">
          <a:avLst/>
        </a:prstGeom>
        <a:ln>
          <a:solidFill>
            <a:schemeClr val="tx1"/>
          </a:solidFill>
          <a:tailEnd type="triangle" w="lg" len="med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110CE-B1A1-4104-836B-5C318C5F3ABF}">
  <dimension ref="A1:H39"/>
  <sheetViews>
    <sheetView tabSelected="1" zoomScale="85" zoomScaleNormal="85" workbookViewId="0">
      <selection activeCell="H39" sqref="H39"/>
    </sheetView>
  </sheetViews>
  <sheetFormatPr baseColWidth="10" defaultRowHeight="14.4" x14ac:dyDescent="0.3"/>
  <cols>
    <col min="1" max="1" width="80.44140625" bestFit="1" customWidth="1"/>
    <col min="2" max="2" width="13.109375" customWidth="1"/>
    <col min="3" max="3" width="11.6640625" bestFit="1" customWidth="1"/>
    <col min="4" max="4" width="15.6640625" customWidth="1"/>
    <col min="5" max="5" width="19.6640625" customWidth="1"/>
    <col min="6" max="6" width="17.5546875" bestFit="1" customWidth="1"/>
    <col min="7" max="7" width="10.6640625" customWidth="1"/>
    <col min="8" max="8" width="50" customWidth="1"/>
  </cols>
  <sheetData>
    <row r="1" spans="1:8" ht="36" x14ac:dyDescent="0.3">
      <c r="B1" s="106" t="s">
        <v>0</v>
      </c>
      <c r="C1" s="107"/>
      <c r="D1" s="108"/>
      <c r="E1" s="1" t="s">
        <v>1</v>
      </c>
      <c r="F1" s="104" t="s">
        <v>2</v>
      </c>
      <c r="H1" s="2" t="s">
        <v>3</v>
      </c>
    </row>
    <row r="2" spans="1:8" ht="36" x14ac:dyDescent="0.3">
      <c r="B2" s="109" t="s">
        <v>45</v>
      </c>
      <c r="C2" s="110"/>
      <c r="D2" s="111"/>
      <c r="E2" s="3"/>
      <c r="F2" s="4"/>
      <c r="H2" s="5" t="s">
        <v>4</v>
      </c>
    </row>
    <row r="3" spans="1:8" ht="36" x14ac:dyDescent="0.3">
      <c r="B3" s="6" t="s">
        <v>5</v>
      </c>
      <c r="C3" s="7" t="s">
        <v>6</v>
      </c>
      <c r="D3" s="8" t="s">
        <v>7</v>
      </c>
      <c r="E3" s="9" t="s">
        <v>8</v>
      </c>
      <c r="F3" s="10" t="s">
        <v>5</v>
      </c>
      <c r="H3" s="5" t="s">
        <v>9</v>
      </c>
    </row>
    <row r="4" spans="1:8" x14ac:dyDescent="0.3">
      <c r="A4" s="11" t="s">
        <v>10</v>
      </c>
      <c r="B4" s="12"/>
      <c r="C4" s="13"/>
      <c r="D4" s="13"/>
      <c r="E4" s="14"/>
      <c r="F4" s="15"/>
      <c r="H4" s="16" t="s">
        <v>11</v>
      </c>
    </row>
    <row r="5" spans="1:8" x14ac:dyDescent="0.3">
      <c r="A5" s="17" t="s">
        <v>12</v>
      </c>
      <c r="B5" s="18">
        <v>1</v>
      </c>
      <c r="C5" s="19">
        <v>1.5</v>
      </c>
      <c r="D5" s="20">
        <v>2</v>
      </c>
      <c r="E5" s="21"/>
      <c r="F5" s="22" t="str" cm="1">
        <f t="array" ref="F5">IF(ISBLANK(E5),"N/C",IF(_xlfn.IFS($F$3=$B$3,B5-E5,$F$3=$C$3,C5-E5,$F$3=$D$3,D5-E5)&gt;0,"Plus avantageux",IF(_xlfn.IFS($F$3=$B$3,B5-E5,$F$3=$C$3,C5-E5,$F$3=$D$3,D5-E5)=0,"Identique","Moins avantageux")))</f>
        <v>N/C</v>
      </c>
    </row>
    <row r="6" spans="1:8" x14ac:dyDescent="0.3">
      <c r="A6" s="23" t="s">
        <v>13</v>
      </c>
      <c r="B6" s="24">
        <v>1</v>
      </c>
      <c r="C6" s="25">
        <v>1.3</v>
      </c>
      <c r="D6" s="26">
        <v>1.8</v>
      </c>
      <c r="E6" s="27"/>
      <c r="F6" s="22" t="str" cm="1">
        <f t="array" ref="F6">IF(ISBLANK(E6),"N/C",IF(_xlfn.IFS($F$3=$B$3,B6-E6,$F$3=$C$3,C6-E6,$F$3=$D$3,D6-E6)&gt;0,"Plus avantageux",IF(_xlfn.IFS($F$3=$B$3,B6-E6,$F$3=$C$3,C6-E6,$F$3=$D$3,D6-E6)=0,"Identique","Moins avantageux")))</f>
        <v>N/C</v>
      </c>
    </row>
    <row r="7" spans="1:8" x14ac:dyDescent="0.3">
      <c r="A7" s="23" t="s">
        <v>14</v>
      </c>
      <c r="B7" s="24">
        <v>1</v>
      </c>
      <c r="C7" s="25">
        <v>1.5</v>
      </c>
      <c r="D7" s="26">
        <v>2</v>
      </c>
      <c r="E7" s="27"/>
      <c r="F7" s="22" t="str" cm="1">
        <f t="array" ref="F7">IF(ISBLANK(E7),"N/C",IF(_xlfn.IFS($F$3=$B$3,B7-E7,$F$3=$C$3,C7-E7,$F$3=$D$3,D7-E7)&gt;0,"Plus avantageux",IF(_xlfn.IFS($F$3=$B$3,B7-E7,$F$3=$C$3,C7-E7,$F$3=$D$3,D7-E7)=0,"Identique","Moins avantageux")))</f>
        <v>N/C</v>
      </c>
    </row>
    <row r="8" spans="1:8" x14ac:dyDescent="0.3">
      <c r="A8" s="23" t="s">
        <v>15</v>
      </c>
      <c r="B8" s="24">
        <v>1</v>
      </c>
      <c r="C8" s="25">
        <v>1.3</v>
      </c>
      <c r="D8" s="26">
        <v>1.8</v>
      </c>
      <c r="E8" s="27"/>
      <c r="F8" s="22" t="str" cm="1">
        <f t="array" ref="F8">IF(ISBLANK(E8),"N/C",IF(_xlfn.IFS($F$3=$B$3,B8-E8,$F$3=$C$3,C8-E8,$F$3=$D$3,D8-E8)&gt;0,"Plus avantageux",IF(_xlfn.IFS($F$3=$B$3,B8-E8,$F$3=$C$3,C8-E8,$F$3=$D$3,D8-E8)=0,"Identique","Moins avantageux")))</f>
        <v>N/C</v>
      </c>
    </row>
    <row r="9" spans="1:8" x14ac:dyDescent="0.3">
      <c r="A9" s="23" t="s">
        <v>16</v>
      </c>
      <c r="B9" s="24">
        <v>1</v>
      </c>
      <c r="C9" s="25">
        <v>1.5</v>
      </c>
      <c r="D9" s="26">
        <v>2</v>
      </c>
      <c r="E9" s="27"/>
      <c r="F9" s="22" t="str" cm="1">
        <f t="array" ref="F9">IF(ISBLANK(E9),"N/C",IF(_xlfn.IFS($F$3=$B$3,B9-E9,$F$3=$C$3,C9-E9,$F$3=$D$3,D9-E9)&gt;0,"Plus avantageux",IF(_xlfn.IFS($F$3=$B$3,B9-E9,$F$3=$C$3,C9-E9,$F$3=$D$3,D9-E9)=0,"Identique","Moins avantageux")))</f>
        <v>N/C</v>
      </c>
    </row>
    <row r="10" spans="1:8" x14ac:dyDescent="0.3">
      <c r="A10" s="23" t="s">
        <v>17</v>
      </c>
      <c r="B10" s="24">
        <v>1</v>
      </c>
      <c r="C10" s="25">
        <v>1.3</v>
      </c>
      <c r="D10" s="26">
        <v>1.8</v>
      </c>
      <c r="E10" s="27"/>
      <c r="F10" s="22" t="str" cm="1">
        <f t="array" ref="F10">IF(ISBLANK(E10),"N/C",IF(_xlfn.IFS($F$3=$B$3,B10-E10,$F$3=$C$3,C10-E10,$F$3=$D$3,D10-E10)&gt;0,"Plus avantageux",IF(_xlfn.IFS($F$3=$B$3,B10-E10,$F$3=$C$3,C10-E10,$F$3=$D$3,D10-E10)=0,"Identique","Moins avantageux")))</f>
        <v>N/C</v>
      </c>
    </row>
    <row r="11" spans="1:8" x14ac:dyDescent="0.3">
      <c r="A11" s="23" t="s">
        <v>18</v>
      </c>
      <c r="B11" s="24">
        <v>1</v>
      </c>
      <c r="C11" s="25">
        <v>1.5</v>
      </c>
      <c r="D11" s="26">
        <v>2</v>
      </c>
      <c r="E11" s="27"/>
      <c r="F11" s="22" t="str" cm="1">
        <f t="array" ref="F11">IF(ISBLANK(E11),"N/C",IF(_xlfn.IFS($F$3=$B$3,B11-E11,$F$3=$C$3,C11-E11,$F$3=$D$3,D11-E11)&gt;0,"Plus avantageux",IF(_xlfn.IFS($F$3=$B$3,B11-E11,$F$3=$C$3,C11-E11,$F$3=$D$3,D11-E11)=0,"Identique","Moins avantageux")))</f>
        <v>N/C</v>
      </c>
    </row>
    <row r="12" spans="1:8" x14ac:dyDescent="0.3">
      <c r="A12" s="23" t="s">
        <v>19</v>
      </c>
      <c r="B12" s="24">
        <v>1</v>
      </c>
      <c r="C12" s="25">
        <v>1.3</v>
      </c>
      <c r="D12" s="26">
        <v>1.8</v>
      </c>
      <c r="E12" s="27"/>
      <c r="F12" s="22" t="str" cm="1">
        <f t="array" ref="F12">IF(ISBLANK(E12),"N/C",IF(_xlfn.IFS($F$3=$B$3,B12-E12,$F$3=$C$3,C12-E12,$F$3=$D$3,D12-E12)&gt;0,"Plus avantageux",IF(_xlfn.IFS($F$3=$B$3,B12-E12,$F$3=$C$3,C12-E12,$F$3=$D$3,D12-E12)=0,"Identique","Moins avantageux")))</f>
        <v>N/C</v>
      </c>
    </row>
    <row r="13" spans="1:8" x14ac:dyDescent="0.3">
      <c r="A13" s="23" t="s">
        <v>20</v>
      </c>
      <c r="B13" s="24">
        <v>1</v>
      </c>
      <c r="C13" s="25">
        <v>1.25</v>
      </c>
      <c r="D13" s="26">
        <v>1.5</v>
      </c>
      <c r="E13" s="27"/>
      <c r="F13" s="22" t="str" cm="1">
        <f t="array" ref="F13">IF(ISBLANK(E13),"N/C",IF(_xlfn.IFS($F$3=$B$3,B13-E13,$F$3=$C$3,C13-E13,$F$3=$D$3,D13-E13)&gt;0,"Plus avantageux",IF(_xlfn.IFS($F$3=$B$3,B13-E13,$F$3=$C$3,C13-E13,$F$3=$D$3,D13-E13)=0,"Identique","Moins avantageux")))</f>
        <v>N/C</v>
      </c>
    </row>
    <row r="14" spans="1:8" x14ac:dyDescent="0.3">
      <c r="A14" s="23" t="s">
        <v>21</v>
      </c>
      <c r="B14" s="24">
        <v>1</v>
      </c>
      <c r="C14" s="25">
        <v>1.5</v>
      </c>
      <c r="D14" s="26">
        <v>2</v>
      </c>
      <c r="E14" s="27"/>
      <c r="F14" s="22" t="str" cm="1">
        <f t="array" ref="F14">IF(ISBLANK(E14),"N/C",IF(_xlfn.IFS($F$3=$B$3,B14-E14,$F$3=$C$3,C14-E14,$F$3=$D$3,D14-E14)&gt;0,"Plus avantageux",IF(_xlfn.IFS($F$3=$B$3,B14-E14,$F$3=$C$3,C14-E14,$F$3=$D$3,D14-E14)=0,"Identique","Moins avantageux")))</f>
        <v>N/C</v>
      </c>
    </row>
    <row r="15" spans="1:8" x14ac:dyDescent="0.3">
      <c r="A15" s="28" t="s">
        <v>22</v>
      </c>
      <c r="B15" s="29">
        <v>1</v>
      </c>
      <c r="C15" s="30">
        <v>1</v>
      </c>
      <c r="D15" s="31">
        <v>1</v>
      </c>
      <c r="E15" s="32"/>
      <c r="F15" s="22" t="str" cm="1">
        <f t="array" ref="F15">IF(ISBLANK(E15),"N/C",IF(_xlfn.IFS($F$3=$B$3,B15-E15,$F$3=$C$3,C15-E15,$F$3=$D$3,D15-E15)&gt;0,"Plus avantageux",IF(_xlfn.IFS($F$3=$B$3,B15-E15,$F$3=$C$3,C15-E15,$F$3=$D$3,D15-E15)=0,"Identique","Moins avantageux")))</f>
        <v>N/C</v>
      </c>
    </row>
    <row r="16" spans="1:8" x14ac:dyDescent="0.3">
      <c r="B16" s="33"/>
      <c r="C16" s="33"/>
      <c r="D16" s="33"/>
      <c r="E16" s="33"/>
    </row>
    <row r="17" spans="1:6" x14ac:dyDescent="0.3">
      <c r="A17" s="34" t="s">
        <v>23</v>
      </c>
      <c r="B17" s="35"/>
      <c r="C17" s="35"/>
      <c r="D17" s="35"/>
      <c r="E17" s="35"/>
      <c r="F17" s="36"/>
    </row>
    <row r="18" spans="1:6" x14ac:dyDescent="0.3">
      <c r="A18" s="37" t="s">
        <v>24</v>
      </c>
      <c r="B18" s="38">
        <v>1</v>
      </c>
      <c r="C18" s="39">
        <v>1.5</v>
      </c>
      <c r="D18" s="40">
        <v>2</v>
      </c>
      <c r="E18" s="41"/>
      <c r="F18" s="22" t="str" cm="1">
        <f t="array" ref="F18">IF(ISBLANK(E18),"N/C",IF(_xlfn.IFS($F$3=$B$3,B18-E18,$F$3=$C$3,C18-E18,$F$3=$D$3,D18-E18)&gt;0,"Plus avantageux",IF(_xlfn.IFS($F$3=$B$3,B18-E18,$F$3=$C$3,C18-E18,$F$3=$D$3,D18-E18)=0,"Identique","Moins avantageux")))</f>
        <v>N/C</v>
      </c>
    </row>
    <row r="19" spans="1:6" x14ac:dyDescent="0.3">
      <c r="A19" s="42" t="s">
        <v>25</v>
      </c>
      <c r="B19" s="43">
        <v>1</v>
      </c>
      <c r="C19" s="44">
        <v>1.5</v>
      </c>
      <c r="D19" s="45">
        <v>2</v>
      </c>
      <c r="E19" s="46"/>
      <c r="F19" s="22" t="str" cm="1">
        <f t="array" ref="F19">IF(ISBLANK(E19),"N/C",IF(_xlfn.IFS($F$3=$B$3,B19-E19,$F$3=$C$3,C19-E19,$F$3=$D$3,D19-E19)&gt;0,"Plus avantageux",IF(_xlfn.IFS($F$3=$B$3,B19-E19,$F$3=$C$3,C19-E19,$F$3=$D$3,D19-E19)=0,"Identique","Moins avantageux")))</f>
        <v>N/C</v>
      </c>
    </row>
    <row r="20" spans="1:6" x14ac:dyDescent="0.3">
      <c r="A20" s="42" t="s">
        <v>26</v>
      </c>
      <c r="B20" s="43">
        <v>1</v>
      </c>
      <c r="C20" s="44">
        <v>1.3</v>
      </c>
      <c r="D20" s="45">
        <v>1.8</v>
      </c>
      <c r="E20" s="46"/>
      <c r="F20" s="22" t="str" cm="1">
        <f t="array" ref="F20">IF(ISBLANK(E20),"N/C",IF(_xlfn.IFS($F$3=$B$3,B20-E20,$F$3=$C$3,C20-E20,$F$3=$D$3,D20-E20)&gt;0,"Plus avantageux",IF(_xlfn.IFS($F$3=$B$3,B20-E20,$F$3=$C$3,C20-E20,$F$3=$D$3,D20-E20)=0,"Identique","Moins avantageux")))</f>
        <v>N/C</v>
      </c>
    </row>
    <row r="21" spans="1:6" x14ac:dyDescent="0.3">
      <c r="A21" s="42" t="s">
        <v>27</v>
      </c>
      <c r="B21" s="43">
        <v>1</v>
      </c>
      <c r="C21" s="44">
        <v>1</v>
      </c>
      <c r="D21" s="45">
        <v>1</v>
      </c>
      <c r="E21" s="46"/>
      <c r="F21" s="22" t="str" cm="1">
        <f t="array" ref="F21">IF(ISBLANK(E21),"N/C",IF(_xlfn.IFS($F$3=$B$3,B21-E21,$F$3=$C$3,C21-E21,$F$3=$D$3,D21-E21)&gt;0,"Plus avantageux",IF(_xlfn.IFS($F$3=$B$3,B21-E21,$F$3=$C$3,C21-E21,$F$3=$D$3,D21-E21)=0,"Identique","Moins avantageux")))</f>
        <v>N/C</v>
      </c>
    </row>
    <row r="22" spans="1:6" x14ac:dyDescent="0.3">
      <c r="A22" s="42" t="s">
        <v>28</v>
      </c>
      <c r="B22" s="47"/>
      <c r="C22" s="48">
        <v>60</v>
      </c>
      <c r="D22" s="49">
        <v>90</v>
      </c>
      <c r="E22" s="50"/>
      <c r="F22" s="22" t="str" cm="1">
        <f t="array" ref="F22">IF(ISBLANK(E22),"N/C",IF(_xlfn.IFS($F$3=$B$3,B22-E22,$F$3=$C$3,C22-E22,$F$3=$D$3,D22-E22)&gt;0,"Plus avantageux",IF(_xlfn.IFS($F$3=$B$3,B22-E22,$F$3=$C$3,C22-E22,$F$3=$D$3,D22-E22)=0,"Identique","Moins avantageux")))</f>
        <v>N/C</v>
      </c>
    </row>
    <row r="23" spans="1:6" x14ac:dyDescent="0.3">
      <c r="A23" s="51" t="s">
        <v>29</v>
      </c>
      <c r="B23" s="52"/>
      <c r="C23" s="53">
        <v>30</v>
      </c>
      <c r="D23" s="54">
        <v>60</v>
      </c>
      <c r="E23" s="55"/>
      <c r="F23" s="22" t="str" cm="1">
        <f t="array" ref="F23">IF(ISBLANK(E23),"N/C",IF(_xlfn.IFS($F$3=$B$3,B23-E23,$F$3=$C$3,C23-E23,$F$3=$D$3,D23-E23)&gt;0,"Plus avantageux",IF(_xlfn.IFS($F$3=$B$3,B23-E23,$F$3=$C$3,C23-E23,$F$3=$D$3,D23-E23)=0,"Identique","Moins avantageux")))</f>
        <v>N/C</v>
      </c>
    </row>
    <row r="24" spans="1:6" x14ac:dyDescent="0.3">
      <c r="B24" s="33"/>
      <c r="C24" s="33"/>
      <c r="D24" s="33"/>
      <c r="E24" s="33"/>
    </row>
    <row r="25" spans="1:6" x14ac:dyDescent="0.3">
      <c r="A25" s="56" t="s">
        <v>30</v>
      </c>
      <c r="B25" s="57"/>
      <c r="C25" s="57"/>
      <c r="D25" s="57"/>
      <c r="E25" s="57"/>
      <c r="F25" s="58"/>
    </row>
    <row r="26" spans="1:6" x14ac:dyDescent="0.3">
      <c r="A26" s="59" t="s">
        <v>31</v>
      </c>
      <c r="B26" s="60"/>
      <c r="C26" s="61">
        <v>300</v>
      </c>
      <c r="D26" s="62">
        <v>550</v>
      </c>
      <c r="E26" s="63"/>
      <c r="F26" s="22" t="str" cm="1">
        <f t="array" ref="F26">IF(ISBLANK(E26),"N/C",IF(_xlfn.IFS($F$3=$B$3,B26-E26,$F$3=$C$3,C26-E26,$F$3=$D$3,D26-E26)&gt;0,"Plus avantageux",IF(_xlfn.IFS($F$3=$B$3,B26-E26,$F$3=$C$3,C26-E26,$F$3=$D$3,D26-E26)=0,"Identique","Moins avantageux")))</f>
        <v>N/C</v>
      </c>
    </row>
    <row r="27" spans="1:6" x14ac:dyDescent="0.3">
      <c r="A27" s="64" t="s">
        <v>32</v>
      </c>
      <c r="B27" s="65">
        <v>1.25</v>
      </c>
      <c r="C27" s="66">
        <v>2.5</v>
      </c>
      <c r="D27" s="67">
        <v>4</v>
      </c>
      <c r="E27" s="68"/>
      <c r="F27" s="22" t="str" cm="1">
        <f t="array" ref="F27">IF(ISBLANK(E27),"N/C",IF(_xlfn.IFS($F$3=$B$3,B27-E27,$F$3=$C$3,C27-E27,$F$3=$D$3,D27-E27)&gt;0,"Plus avantageux",IF(_xlfn.IFS($F$3=$B$3,B27-E27,$F$3=$C$3,C27-E27,$F$3=$D$3,D27-E27)=0,"Identique","Moins avantageux")))</f>
        <v>N/C</v>
      </c>
    </row>
    <row r="28" spans="1:6" x14ac:dyDescent="0.3">
      <c r="A28" s="64" t="s">
        <v>33</v>
      </c>
      <c r="B28" s="69"/>
      <c r="C28" s="70">
        <v>500</v>
      </c>
      <c r="D28" s="71">
        <v>800</v>
      </c>
      <c r="E28" s="72"/>
      <c r="F28" s="22" t="str" cm="1">
        <f t="array" ref="F28">IF(ISBLANK(E28),"N/C",IF(_xlfn.IFS($F$3=$B$3,B28-E28,$F$3=$C$3,C28-E28,$F$3=$D$3,D28-E28)&gt;0,"Plus avantageux",IF(_xlfn.IFS($F$3=$B$3,B28-E28,$F$3=$C$3,C28-E28,$F$3=$D$3,D28-E28)=0,"Identique","Moins avantageux")))</f>
        <v>N/C</v>
      </c>
    </row>
    <row r="29" spans="1:6" x14ac:dyDescent="0.3">
      <c r="A29" s="64" t="s">
        <v>34</v>
      </c>
      <c r="B29" s="69"/>
      <c r="C29" s="70">
        <v>250</v>
      </c>
      <c r="D29" s="71">
        <v>350</v>
      </c>
      <c r="E29" s="72"/>
      <c r="F29" s="22" t="str" cm="1">
        <f t="array" ref="F29">IF(ISBLANK(E29),"N/C",IF(_xlfn.IFS($F$3=$B$3,B29-E29,$F$3=$C$3,C29-E29,$F$3=$D$3,D29-E29)&gt;0,"Plus avantageux",IF(_xlfn.IFS($F$3=$B$3,B29-E29,$F$3=$C$3,C29-E29,$F$3=$D$3,D29-E29)=0,"Identique","Moins avantageux")))</f>
        <v>N/C</v>
      </c>
    </row>
    <row r="30" spans="1:6" x14ac:dyDescent="0.3">
      <c r="A30" s="73" t="s">
        <v>35</v>
      </c>
      <c r="B30" s="74"/>
      <c r="C30" s="75">
        <v>500</v>
      </c>
      <c r="D30" s="76">
        <v>900</v>
      </c>
      <c r="E30" s="77"/>
      <c r="F30" s="22" t="str" cm="1">
        <f t="array" ref="F30">IF(ISBLANK(E30),"N/C",IF(_xlfn.IFS($F$3=$B$3,B30-E30,$F$3=$C$3,C30-E30,$F$3=$D$3,D30-E30)&gt;0,"Plus avantageux",IF(_xlfn.IFS($F$3=$B$3,B30-E30,$F$3=$C$3,C30-E30,$F$3=$D$3,D30-E30)=0,"Identique","Moins avantageux")))</f>
        <v>N/C</v>
      </c>
    </row>
    <row r="31" spans="1:6" x14ac:dyDescent="0.3">
      <c r="B31" s="33"/>
      <c r="C31" s="33"/>
      <c r="D31" s="33"/>
      <c r="E31" s="33"/>
    </row>
    <row r="32" spans="1:6" x14ac:dyDescent="0.3">
      <c r="A32" s="78" t="s">
        <v>36</v>
      </c>
      <c r="B32" s="79"/>
      <c r="C32" s="79"/>
      <c r="D32" s="79"/>
      <c r="E32" s="79"/>
      <c r="F32" s="80"/>
    </row>
    <row r="33" spans="1:8" x14ac:dyDescent="0.3">
      <c r="A33" s="81" t="s">
        <v>37</v>
      </c>
      <c r="B33" s="82">
        <v>40</v>
      </c>
      <c r="C33" s="83">
        <v>90</v>
      </c>
      <c r="D33" s="84">
        <v>100</v>
      </c>
      <c r="E33" s="85">
        <v>20</v>
      </c>
      <c r="F33" s="22" t="str" cm="1">
        <f t="array" ref="F33">IF(ISBLANK(E33),"N/C",IF(_xlfn.IFS($F$3=$B$3,B33-E33,$F$3=$C$3,C33-E33,$F$3=$D$3,D33-E33)&gt;0,"Plus avantageux",IF(_xlfn.IFS($F$3=$B$3,B33-E33,$F$3=$C$3,C33-E33,$F$3=$D$3,D33-E33)=0,"Identique","Moins avantageux")))</f>
        <v>Plus avantageux</v>
      </c>
    </row>
    <row r="34" spans="1:8" x14ac:dyDescent="0.3">
      <c r="A34" s="86" t="s">
        <v>38</v>
      </c>
      <c r="B34" s="87">
        <v>30</v>
      </c>
      <c r="C34" s="88">
        <v>70</v>
      </c>
      <c r="D34" s="89">
        <v>100</v>
      </c>
      <c r="E34" s="90"/>
      <c r="F34" s="22" t="str" cm="1">
        <f t="array" ref="F34">IF(ISBLANK(E34),"N/C",IF(_xlfn.IFS($F$3=$B$3,B34-E34,$F$3=$C$3,C34-E34,$F$3=$D$3,D34-E34)&gt;0,"Plus avantageux",IF(_xlfn.IFS($F$3=$B$3,B34-E34,$F$3=$C$3,C34-E34,$F$3=$D$3,D34-E34)=0,"Identique","Moins avantageux")))</f>
        <v>N/C</v>
      </c>
      <c r="H34" s="105" t="s">
        <v>39</v>
      </c>
    </row>
    <row r="35" spans="1:8" x14ac:dyDescent="0.3">
      <c r="A35" s="86" t="s">
        <v>40</v>
      </c>
      <c r="B35" s="87">
        <v>80</v>
      </c>
      <c r="C35" s="88">
        <v>120</v>
      </c>
      <c r="D35" s="89">
        <v>220</v>
      </c>
      <c r="E35" s="90"/>
      <c r="F35" s="22" t="str" cm="1">
        <f t="array" ref="F35">IF(ISBLANK(E35),"N/C",IF(_xlfn.IFS($F$3=$B$3,B35-E35,$F$3=$C$3,C35-E35,$F$3=$D$3,D35-E35)&gt;0,"Plus avantageux",IF(_xlfn.IFS($F$3=$B$3,B35-E35,$F$3=$C$3,C35-E35,$F$3=$D$3,D35-E35)=0,"Identique","Moins avantageux")))</f>
        <v>N/C</v>
      </c>
      <c r="H35" s="91" t="s">
        <v>41</v>
      </c>
    </row>
    <row r="36" spans="1:8" x14ac:dyDescent="0.3">
      <c r="A36" s="92" t="s">
        <v>42</v>
      </c>
      <c r="B36" s="93">
        <v>80</v>
      </c>
      <c r="C36" s="94">
        <v>170</v>
      </c>
      <c r="D36" s="95">
        <v>260</v>
      </c>
      <c r="E36" s="96"/>
      <c r="F36" s="22" t="str" cm="1">
        <f t="array" ref="F36">IF(ISBLANK(E36),"N/C",IF(_xlfn.IFS($F$3=$B$3,B36-E36,$F$3=$C$3,C36-E36,$F$3=$D$3,D36-E36)&gt;0,"Plus avantageux",IF(_xlfn.IFS($F$3=$B$3,B36-E36,$F$3=$C$3,C36-E36,$F$3=$D$3,D36-E36)=0,"Identique","Moins avantageux")))</f>
        <v>N/C</v>
      </c>
      <c r="H36" s="97" t="s">
        <v>43</v>
      </c>
    </row>
    <row r="37" spans="1:8" x14ac:dyDescent="0.3">
      <c r="B37" s="33"/>
      <c r="C37" s="33"/>
      <c r="D37" s="33"/>
      <c r="E37" s="33"/>
      <c r="F37" s="33"/>
    </row>
    <row r="38" spans="1:8" x14ac:dyDescent="0.3">
      <c r="B38" s="33"/>
      <c r="C38" s="33"/>
      <c r="D38" s="33"/>
      <c r="E38" s="33"/>
      <c r="F38" s="33"/>
    </row>
    <row r="39" spans="1:8" ht="23.4" x14ac:dyDescent="0.3">
      <c r="A39" s="98" t="s">
        <v>44</v>
      </c>
      <c r="B39" s="99" cm="1">
        <f t="array" ref="B39">_xlfn.IFS(B2="ISOLE",39.5,B2="DUO",73,B2="FAMILLE",105)</f>
        <v>39.5</v>
      </c>
      <c r="C39" s="100" cm="1">
        <f t="array" ref="C39">_xlfn.IFS(B2="ISOLE",75,B2="DUO",138,B2="FAMILLE",195)</f>
        <v>75</v>
      </c>
      <c r="D39" s="101" cm="1">
        <f t="array" ref="D39">_xlfn.IFS(B2="ISOLE",100,B2="DUO",185,B2="FAMILLE",265)</f>
        <v>100</v>
      </c>
      <c r="E39" s="102"/>
      <c r="F39" s="103" t="str" cm="1">
        <f t="array" ref="F39">IF(ISBLANK(E39),"",_xlfn.IFS(F3=B3,E39-B39,F3=C3,E39-C39,F3=D3,E39-D39))</f>
        <v/>
      </c>
    </row>
  </sheetData>
  <mergeCells count="2">
    <mergeCell ref="B1:D1"/>
    <mergeCell ref="B2:D2"/>
  </mergeCells>
  <conditionalFormatting sqref="B3:D3">
    <cfRule type="cellIs" dxfId="6" priority="4" operator="equal">
      <formula>$F$3</formula>
    </cfRule>
  </conditionalFormatting>
  <conditionalFormatting sqref="F5:F15 F17:F23 F25:F30 F32:F36">
    <cfRule type="cellIs" dxfId="5" priority="5" operator="equal">
      <formula>"Moins avantageux"</formula>
    </cfRule>
    <cfRule type="cellIs" dxfId="4" priority="6" operator="equal">
      <formula>"Identique"</formula>
    </cfRule>
    <cfRule type="cellIs" dxfId="3" priority="7" operator="equal">
      <formula>"Plus avantageux"</formula>
    </cfRule>
  </conditionalFormatting>
  <conditionalFormatting sqref="F39">
    <cfRule type="cellIs" dxfId="2" priority="1" operator="lessThan">
      <formula>0</formula>
    </cfRule>
    <cfRule type="cellIs" dxfId="1" priority="2" operator="equal">
      <formula>0</formula>
    </cfRule>
    <cfRule type="cellIs" dxfId="0" priority="3" operator="greaterThan">
      <formula>0</formula>
    </cfRule>
  </conditionalFormatting>
  <dataValidations count="2">
    <dataValidation type="list" allowBlank="1" showInputMessage="1" showErrorMessage="1" sqref="B2:D2" xr:uid="{EC200BAE-2872-41D5-96AB-7FFB3C09AED6}">
      <formula1>"ISOLE,DUO,FAMILLE"</formula1>
    </dataValidation>
    <dataValidation type="list" allowBlank="1" showInputMessage="1" showErrorMessage="1" sqref="F3" xr:uid="{688328E2-B21C-4355-BA35-A57A803EE929}">
      <formula1>"SOCLE,RENFORT 1,RENFORT 2"</formula1>
    </dataValidation>
  </dataValidations>
  <pageMargins left="0.7" right="0.7" top="0.75" bottom="0.75" header="0.3" footer="0.3"/>
  <pageSetup paperSize="9"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autoPict="0" r:id="rId5">
            <anchor moveWithCells="1">
              <from>
                <xdr:col>7</xdr:col>
                <xdr:colOff>68580</xdr:colOff>
                <xdr:row>5</xdr:row>
                <xdr:rowOff>182880</xdr:rowOff>
              </from>
              <to>
                <xdr:col>7</xdr:col>
                <xdr:colOff>3299460</xdr:colOff>
                <xdr:row>31</xdr:row>
                <xdr:rowOff>152400</xdr:rowOff>
              </to>
            </anchor>
          </objectPr>
        </oleObject>
      </mc:Choice>
      <mc:Fallback>
        <oleObject progId="Word.Document.12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Julien Brocart</dc:creator>
  <cp:lastModifiedBy>Charline Bernad</cp:lastModifiedBy>
  <dcterms:created xsi:type="dcterms:W3CDTF">2025-06-26T11:37:09Z</dcterms:created>
  <dcterms:modified xsi:type="dcterms:W3CDTF">2025-11-04T10:51:11Z</dcterms:modified>
</cp:coreProperties>
</file>